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15456" windowHeight="12756" tabRatio="774"/>
  </bookViews>
  <sheets>
    <sheet name="ср. нормативы изм" sheetId="10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'ср. нормативы изм'!$6:$7</definedName>
    <definedName name="_xlnm.Print_Area" localSheetId="0">'ср. нормативы изм'!$A$1:$H$27</definedName>
  </definedNames>
  <calcPr calcId="145621"/>
</workbook>
</file>

<file path=xl/calcChain.xml><?xml version="1.0" encoding="utf-8"?>
<calcChain xmlns="http://schemas.openxmlformats.org/spreadsheetml/2006/main">
  <c r="D16" i="10" l="1"/>
  <c r="E16" i="10" s="1"/>
  <c r="F16" i="10" l="1"/>
  <c r="F17" i="10" l="1"/>
  <c r="F15" i="10"/>
  <c r="F14" i="10"/>
  <c r="H24" i="10"/>
  <c r="G24" i="10"/>
  <c r="F24" i="10"/>
  <c r="E24" i="10"/>
  <c r="H23" i="10"/>
  <c r="G23" i="10"/>
  <c r="F23" i="10"/>
  <c r="E23" i="10"/>
  <c r="H22" i="10"/>
  <c r="G22" i="10"/>
  <c r="F22" i="10"/>
  <c r="E22" i="10"/>
  <c r="H21" i="10"/>
  <c r="G21" i="10"/>
  <c r="F21" i="10"/>
  <c r="E21" i="10"/>
  <c r="H20" i="10"/>
  <c r="G20" i="10"/>
  <c r="F20" i="10"/>
  <c r="E20" i="10"/>
  <c r="H19" i="10"/>
  <c r="G19" i="10"/>
  <c r="F19" i="10"/>
  <c r="E19" i="10"/>
  <c r="E17" i="10"/>
  <c r="D17" i="10"/>
  <c r="D15" i="10"/>
  <c r="E15" i="10" s="1"/>
  <c r="E14" i="10"/>
  <c r="H12" i="10"/>
  <c r="G12" i="10"/>
  <c r="F12" i="10"/>
  <c r="E12" i="10"/>
  <c r="F11" i="10"/>
  <c r="E11" i="10"/>
  <c r="F10" i="10"/>
  <c r="E10" i="10"/>
  <c r="F9" i="10"/>
  <c r="E9" i="10"/>
</calcChain>
</file>

<file path=xl/sharedStrings.xml><?xml version="1.0" encoding="utf-8"?>
<sst xmlns="http://schemas.openxmlformats.org/spreadsheetml/2006/main" count="44" uniqueCount="31">
  <si>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</si>
  <si>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</si>
  <si>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</si>
  <si>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</si>
  <si>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</si>
  <si>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Виды диагностических услуг</t>
  </si>
  <si>
    <t>Тарифы по диагностическим услугам, руб.</t>
  </si>
  <si>
    <t xml:space="preserve">№ </t>
  </si>
  <si>
    <t>Приложение № 2</t>
  </si>
  <si>
    <t>Таблица № 4.1                                   
к Приложению № 4 к Соглашению о тарифах  на 2020 год</t>
  </si>
  <si>
    <t xml:space="preserve">Тарифы на проведение отдельных видов диагностических (лабораторных) исследований, для которых установлены отдельные нормативы ТП ОМС, в том числе средние тарифы </t>
  </si>
  <si>
    <t>Средний тариф</t>
  </si>
  <si>
    <t>Эндоскопическое диагностическое исследование:</t>
  </si>
  <si>
    <t>Видеоколоноскопия</t>
  </si>
  <si>
    <t>X</t>
  </si>
  <si>
    <t>Лечебно-диагностическое эндоскопическое исследование</t>
  </si>
  <si>
    <t>Ультразвуковая эндоскопия</t>
  </si>
  <si>
    <t>Эндоскопические методы исследования</t>
  </si>
  <si>
    <t>Молекулярно-генетическое исследование с целью выявления онкологических заболеваний и подбора таргетной терапии:</t>
  </si>
  <si>
    <t xml:space="preserve">Молекулярно-генетическое исследование мутаций в генах BRCA1 и BRCA2 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</si>
  <si>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</si>
  <si>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EGFR в биопсийном (операционном) материале</t>
  </si>
  <si>
    <t>Гистологические исследования с целью выявления онкологических заболеваний:</t>
  </si>
  <si>
    <t>Патолого-анатомическое 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</si>
  <si>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</si>
  <si>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</si>
  <si>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</si>
  <si>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</si>
  <si>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Ультразвуковое исследование сердечно-сосудистой системы</t>
  </si>
  <si>
    <t>Молекулярно-генетическое исследование мутаций в гене BRAF в биопсийном (операционном) материале</t>
  </si>
  <si>
    <t>к Дополнительному соглашению от 14.04.2020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</si>
</sst>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8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0" fontId="7" fillId="0" borderId="0" xfId="3" applyFont="1" applyFill="1" applyAlignment="1">
      <alignment horizontal="left" vertical="top" wrapText="1"/>
    </xf>
    <xf numFmtId="9" fontId="7" fillId="0" borderId="0" xfId="2" applyFont="1" applyFill="1" applyAlignment="1">
      <alignment horizontal="left" vertical="top" wrapText="1"/>
    </xf>
    <xf numFmtId="0" fontId="7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right" wrapTex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11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9" fontId="3" fillId="0" borderId="1" xfId="2" applyFont="1" applyFill="1" applyBorder="1" applyAlignment="1">
      <alignment horizontal="left" vertical="center" wrapText="1"/>
    </xf>
    <xf numFmtId="0" fontId="7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9" fontId="12" fillId="0" borderId="1" xfId="2" applyFont="1" applyFill="1" applyBorder="1" applyAlignment="1">
      <alignment horizontal="left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wrapText="1"/>
    </xf>
    <xf numFmtId="0" fontId="3" fillId="0" borderId="0" xfId="3" applyFont="1" applyFill="1" applyBorder="1" applyAlignment="1">
      <alignment horizontal="right" vertical="top" wrapText="1"/>
    </xf>
    <xf numFmtId="0" fontId="10" fillId="0" borderId="0" xfId="8" applyFont="1" applyFill="1" applyBorder="1" applyAlignment="1">
      <alignment horizontal="center" wrapText="1"/>
    </xf>
    <xf numFmtId="0" fontId="7" fillId="0" borderId="7" xfId="8" applyFont="1" applyFill="1" applyBorder="1" applyAlignment="1">
      <alignment horizont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9" fontId="7" fillId="0" borderId="5" xfId="2" applyFont="1" applyFill="1" applyBorder="1" applyAlignment="1">
      <alignment horizontal="center" vertical="center" wrapText="1"/>
    </xf>
    <xf numFmtId="9" fontId="7" fillId="0" borderId="6" xfId="2" applyFont="1" applyFill="1" applyBorder="1" applyAlignment="1">
      <alignment horizontal="center" vertical="center" wrapText="1"/>
    </xf>
    <xf numFmtId="165" fontId="7" fillId="0" borderId="2" xfId="3" applyNumberFormat="1" applyFont="1" applyFill="1" applyBorder="1" applyAlignment="1">
      <alignment horizontal="center" vertical="center" wrapText="1"/>
    </xf>
    <xf numFmtId="165" fontId="7" fillId="0" borderId="3" xfId="3" applyNumberFormat="1" applyFont="1" applyFill="1" applyBorder="1" applyAlignment="1">
      <alignment horizontal="center" vertical="center" wrapText="1"/>
    </xf>
    <xf numFmtId="165" fontId="7" fillId="0" borderId="4" xfId="3" applyNumberFormat="1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4" xfId="1"/>
    <cellStyle name="Обычный 3 5" xfId="5"/>
    <cellStyle name="Обычный 4" xfId="12"/>
    <cellStyle name="Обычный 5" xfId="13"/>
    <cellStyle name="Обычный Лена" xfId="14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7"/>
  <sheetViews>
    <sheetView tabSelected="1" zoomScaleNormal="100" zoomScaleSheetLayoutView="115" workbookViewId="0">
      <pane xSplit="2" ySplit="7" topLeftCell="C20" activePane="bottomRight" state="frozen"/>
      <selection pane="topRight" activeCell="C1" sqref="C1"/>
      <selection pane="bottomLeft" activeCell="A6" sqref="A6"/>
      <selection pane="bottomRight" activeCell="C24" sqref="C24"/>
    </sheetView>
  </sheetViews>
  <sheetFormatPr defaultColWidth="9.109375" defaultRowHeight="18" x14ac:dyDescent="0.3"/>
  <cols>
    <col min="1" max="1" width="5.33203125" style="6" customWidth="1"/>
    <col min="2" max="2" width="48.5546875" style="7" customWidth="1"/>
    <col min="3" max="3" width="11.5546875" style="7" customWidth="1"/>
    <col min="4" max="4" width="11.88671875" style="8" customWidth="1"/>
    <col min="5" max="8" width="12.44140625" style="6" customWidth="1"/>
    <col min="9" max="16384" width="9.109375" style="6"/>
  </cols>
  <sheetData>
    <row r="1" spans="1:13" s="11" customFormat="1" x14ac:dyDescent="0.35">
      <c r="C1" s="15"/>
      <c r="F1" s="13"/>
      <c r="G1" s="13"/>
      <c r="H1" s="12" t="s">
        <v>8</v>
      </c>
    </row>
    <row r="2" spans="1:13" s="11" customFormat="1" ht="33.6" customHeight="1" x14ac:dyDescent="0.35">
      <c r="C2" s="16"/>
      <c r="F2" s="22" t="s">
        <v>30</v>
      </c>
      <c r="G2" s="22"/>
      <c r="H2" s="22"/>
    </row>
    <row r="3" spans="1:13" ht="51" customHeight="1" x14ac:dyDescent="0.3">
      <c r="F3" s="23" t="s">
        <v>9</v>
      </c>
      <c r="G3" s="23"/>
      <c r="H3" s="23"/>
    </row>
    <row r="4" spans="1:13" s="1" customFormat="1" ht="45" customHeight="1" x14ac:dyDescent="0.35">
      <c r="B4" s="24" t="s">
        <v>10</v>
      </c>
      <c r="C4" s="24"/>
      <c r="D4" s="24"/>
      <c r="E4" s="24"/>
      <c r="F4" s="24"/>
      <c r="G4" s="24"/>
      <c r="H4" s="24"/>
      <c r="J4" s="3"/>
      <c r="K4" s="3"/>
      <c r="L4" s="3"/>
      <c r="M4" s="3"/>
    </row>
    <row r="5" spans="1:13" s="1" customFormat="1" ht="24" customHeight="1" x14ac:dyDescent="0.35">
      <c r="B5" s="3"/>
      <c r="C5" s="3"/>
      <c r="D5" s="25"/>
      <c r="E5" s="25"/>
      <c r="F5" s="3"/>
      <c r="G5" s="3"/>
      <c r="H5" s="9"/>
      <c r="J5" s="3"/>
      <c r="K5" s="3"/>
      <c r="L5" s="3"/>
      <c r="M5" s="3"/>
    </row>
    <row r="6" spans="1:13" ht="32.25" customHeight="1" x14ac:dyDescent="0.3">
      <c r="A6" s="26" t="s">
        <v>7</v>
      </c>
      <c r="B6" s="28" t="s">
        <v>5</v>
      </c>
      <c r="C6" s="28" t="s">
        <v>11</v>
      </c>
      <c r="D6" s="26" t="s">
        <v>0</v>
      </c>
      <c r="E6" s="30" t="s">
        <v>6</v>
      </c>
      <c r="F6" s="31"/>
      <c r="G6" s="31"/>
      <c r="H6" s="32"/>
    </row>
    <row r="7" spans="1:13" ht="43.2" customHeight="1" x14ac:dyDescent="0.3">
      <c r="A7" s="27"/>
      <c r="B7" s="29"/>
      <c r="C7" s="29"/>
      <c r="D7" s="27"/>
      <c r="E7" s="10" t="s">
        <v>1</v>
      </c>
      <c r="F7" s="10" t="s">
        <v>2</v>
      </c>
      <c r="G7" s="10" t="s">
        <v>3</v>
      </c>
      <c r="H7" s="10" t="s">
        <v>4</v>
      </c>
    </row>
    <row r="8" spans="1:13" ht="30.75" customHeight="1" x14ac:dyDescent="0.3">
      <c r="A8" s="4">
        <v>1</v>
      </c>
      <c r="B8" s="17" t="s">
        <v>12</v>
      </c>
      <c r="C8" s="18">
        <v>1335.99</v>
      </c>
      <c r="D8" s="5"/>
      <c r="E8" s="5"/>
      <c r="F8" s="5"/>
      <c r="G8" s="2"/>
      <c r="H8" s="2"/>
    </row>
    <row r="9" spans="1:13" ht="18.75" customHeight="1" x14ac:dyDescent="0.3">
      <c r="A9" s="4"/>
      <c r="B9" s="14" t="s">
        <v>13</v>
      </c>
      <c r="C9" s="5"/>
      <c r="D9" s="5">
        <v>1603.61</v>
      </c>
      <c r="E9" s="5">
        <f>ROUND(D9*1.4,2)</f>
        <v>2245.0500000000002</v>
      </c>
      <c r="F9" s="5">
        <f>ROUND(D9*1.68,2)</f>
        <v>2694.06</v>
      </c>
      <c r="G9" s="2" t="s">
        <v>14</v>
      </c>
      <c r="H9" s="2" t="s">
        <v>14</v>
      </c>
    </row>
    <row r="10" spans="1:13" ht="33.75" customHeight="1" x14ac:dyDescent="0.3">
      <c r="A10" s="4"/>
      <c r="B10" s="14" t="s">
        <v>15</v>
      </c>
      <c r="C10" s="5"/>
      <c r="D10" s="5">
        <v>788.09</v>
      </c>
      <c r="E10" s="5">
        <f>ROUND(D10*1.4,2)</f>
        <v>1103.33</v>
      </c>
      <c r="F10" s="5">
        <f>ROUND(D10*1.68,2)</f>
        <v>1323.99</v>
      </c>
      <c r="G10" s="2" t="s">
        <v>14</v>
      </c>
      <c r="H10" s="2" t="s">
        <v>14</v>
      </c>
    </row>
    <row r="11" spans="1:13" ht="20.25" customHeight="1" x14ac:dyDescent="0.3">
      <c r="A11" s="4"/>
      <c r="B11" s="14" t="s">
        <v>16</v>
      </c>
      <c r="C11" s="5"/>
      <c r="D11" s="5">
        <v>1100.73</v>
      </c>
      <c r="E11" s="5">
        <f>ROUND(D11*1.4,2)</f>
        <v>1541.02</v>
      </c>
      <c r="F11" s="5">
        <f>ROUND(D11*1.68,2)</f>
        <v>1849.23</v>
      </c>
      <c r="G11" s="2" t="s">
        <v>14</v>
      </c>
      <c r="H11" s="2" t="s">
        <v>14</v>
      </c>
    </row>
    <row r="12" spans="1:13" ht="21.6" customHeight="1" x14ac:dyDescent="0.3">
      <c r="A12" s="4"/>
      <c r="B12" s="14" t="s">
        <v>17</v>
      </c>
      <c r="C12" s="5"/>
      <c r="D12" s="5">
        <v>800</v>
      </c>
      <c r="E12" s="5">
        <f>ROUND(D12*1.4,2)</f>
        <v>1120</v>
      </c>
      <c r="F12" s="5">
        <f>ROUND(D12*1.68,2)</f>
        <v>1344</v>
      </c>
      <c r="G12" s="2">
        <f>ROUND(D12*2.23,2)</f>
        <v>1784</v>
      </c>
      <c r="H12" s="2">
        <f>ROUND(D12*2.57,2)</f>
        <v>2056</v>
      </c>
    </row>
    <row r="13" spans="1:13" ht="48" customHeight="1" x14ac:dyDescent="0.3">
      <c r="A13" s="4">
        <v>2</v>
      </c>
      <c r="B13" s="17" t="s">
        <v>18</v>
      </c>
      <c r="C13" s="18">
        <v>19245.8</v>
      </c>
      <c r="D13" s="20"/>
      <c r="E13" s="20"/>
      <c r="F13" s="20"/>
      <c r="G13" s="21"/>
      <c r="H13" s="21"/>
    </row>
    <row r="14" spans="1:13" ht="37.5" customHeight="1" x14ac:dyDescent="0.3">
      <c r="A14" s="4"/>
      <c r="B14" s="19" t="s">
        <v>19</v>
      </c>
      <c r="C14" s="5"/>
      <c r="D14" s="20">
        <v>4739.8999999999996</v>
      </c>
      <c r="E14" s="20">
        <f t="shared" ref="E14:E17" si="0">ROUND(D14*1.4,2)</f>
        <v>6635.86</v>
      </c>
      <c r="F14" s="20">
        <f t="shared" ref="F14:F17" si="1">ROUND(D14*1.68,2)</f>
        <v>7963.03</v>
      </c>
      <c r="G14" s="21" t="s">
        <v>14</v>
      </c>
      <c r="H14" s="21" t="s">
        <v>14</v>
      </c>
    </row>
    <row r="15" spans="1:13" ht="37.5" customHeight="1" x14ac:dyDescent="0.3">
      <c r="A15" s="4"/>
      <c r="B15" s="19" t="s">
        <v>20</v>
      </c>
      <c r="C15" s="5"/>
      <c r="D15" s="20">
        <f>9327.5+714</f>
        <v>10041.5</v>
      </c>
      <c r="E15" s="20">
        <f t="shared" si="0"/>
        <v>14058.1</v>
      </c>
      <c r="F15" s="20">
        <f t="shared" si="1"/>
        <v>16869.72</v>
      </c>
      <c r="G15" s="21" t="s">
        <v>14</v>
      </c>
      <c r="H15" s="21" t="s">
        <v>14</v>
      </c>
    </row>
    <row r="16" spans="1:13" ht="37.5" customHeight="1" x14ac:dyDescent="0.3">
      <c r="A16" s="4"/>
      <c r="B16" s="19" t="s">
        <v>29</v>
      </c>
      <c r="C16" s="5"/>
      <c r="D16" s="20">
        <f>9327.5+714</f>
        <v>10041.5</v>
      </c>
      <c r="E16" s="20">
        <f t="shared" ref="E16" si="2">ROUND(D16*1.4,2)</f>
        <v>14058.1</v>
      </c>
      <c r="F16" s="20">
        <f t="shared" ref="F16" si="3">ROUND(D16*1.68,2)</f>
        <v>16869.72</v>
      </c>
      <c r="G16" s="21" t="s">
        <v>14</v>
      </c>
      <c r="H16" s="21" t="s">
        <v>14</v>
      </c>
    </row>
    <row r="17" spans="1:8" ht="37.5" customHeight="1" x14ac:dyDescent="0.3">
      <c r="A17" s="4"/>
      <c r="B17" s="19" t="s">
        <v>21</v>
      </c>
      <c r="C17" s="5"/>
      <c r="D17" s="20">
        <f>15889.26+718</f>
        <v>16607.260000000002</v>
      </c>
      <c r="E17" s="20">
        <f t="shared" si="0"/>
        <v>23250.16</v>
      </c>
      <c r="F17" s="20">
        <f t="shared" si="1"/>
        <v>27900.2</v>
      </c>
      <c r="G17" s="21" t="s">
        <v>14</v>
      </c>
      <c r="H17" s="21" t="s">
        <v>14</v>
      </c>
    </row>
    <row r="18" spans="1:8" ht="36.6" customHeight="1" x14ac:dyDescent="0.3">
      <c r="A18" s="4">
        <v>3</v>
      </c>
      <c r="B18" s="17" t="s">
        <v>22</v>
      </c>
      <c r="C18" s="18">
        <v>848.73</v>
      </c>
      <c r="D18" s="20"/>
      <c r="E18" s="20"/>
      <c r="F18" s="20"/>
      <c r="G18" s="21"/>
      <c r="H18" s="21"/>
    </row>
    <row r="19" spans="1:8" ht="48" customHeight="1" x14ac:dyDescent="0.3">
      <c r="A19" s="4"/>
      <c r="B19" s="14" t="s">
        <v>23</v>
      </c>
      <c r="C19" s="18"/>
      <c r="D19" s="20">
        <v>310.14</v>
      </c>
      <c r="E19" s="20">
        <f t="shared" ref="E19:E24" si="4">ROUND(D19*1.4,2)</f>
        <v>434.2</v>
      </c>
      <c r="F19" s="20">
        <f t="shared" ref="F19:F24" si="5">ROUND(D19*1.68,2)</f>
        <v>521.04</v>
      </c>
      <c r="G19" s="21">
        <f t="shared" ref="G19:G23" si="6">ROUND(D19*2.23,2)</f>
        <v>691.61</v>
      </c>
      <c r="H19" s="21">
        <f t="shared" ref="H19:H23" si="7">ROUND(D19*2.57,2)</f>
        <v>797.06</v>
      </c>
    </row>
    <row r="20" spans="1:8" ht="46.2" customHeight="1" x14ac:dyDescent="0.3">
      <c r="A20" s="4"/>
      <c r="B20" s="14" t="s">
        <v>24</v>
      </c>
      <c r="C20" s="18"/>
      <c r="D20" s="20">
        <v>387</v>
      </c>
      <c r="E20" s="20">
        <f t="shared" si="4"/>
        <v>541.79999999999995</v>
      </c>
      <c r="F20" s="20">
        <f t="shared" si="5"/>
        <v>650.16</v>
      </c>
      <c r="G20" s="21">
        <f t="shared" si="6"/>
        <v>863.01</v>
      </c>
      <c r="H20" s="21">
        <f t="shared" si="7"/>
        <v>994.59</v>
      </c>
    </row>
    <row r="21" spans="1:8" ht="48.6" customHeight="1" x14ac:dyDescent="0.3">
      <c r="A21" s="4"/>
      <c r="B21" s="14" t="s">
        <v>25</v>
      </c>
      <c r="C21" s="18"/>
      <c r="D21" s="20">
        <v>483.5</v>
      </c>
      <c r="E21" s="20">
        <f t="shared" si="4"/>
        <v>676.9</v>
      </c>
      <c r="F21" s="20">
        <f t="shared" si="5"/>
        <v>812.28</v>
      </c>
      <c r="G21" s="21">
        <f t="shared" si="6"/>
        <v>1078.21</v>
      </c>
      <c r="H21" s="21">
        <f t="shared" si="7"/>
        <v>1242.5999999999999</v>
      </c>
    </row>
    <row r="22" spans="1:8" ht="51.6" customHeight="1" x14ac:dyDescent="0.3">
      <c r="A22" s="4"/>
      <c r="B22" s="14" t="s">
        <v>26</v>
      </c>
      <c r="C22" s="18"/>
      <c r="D22" s="20">
        <v>599.5</v>
      </c>
      <c r="E22" s="20">
        <f t="shared" si="4"/>
        <v>839.3</v>
      </c>
      <c r="F22" s="20">
        <f t="shared" si="5"/>
        <v>1007.16</v>
      </c>
      <c r="G22" s="21">
        <f t="shared" si="6"/>
        <v>1336.89</v>
      </c>
      <c r="H22" s="21">
        <f t="shared" si="7"/>
        <v>1540.72</v>
      </c>
    </row>
    <row r="23" spans="1:8" ht="50.4" customHeight="1" x14ac:dyDescent="0.3">
      <c r="A23" s="4"/>
      <c r="B23" s="14" t="s">
        <v>27</v>
      </c>
      <c r="C23" s="18"/>
      <c r="D23" s="20">
        <v>734.65</v>
      </c>
      <c r="E23" s="20">
        <f t="shared" si="4"/>
        <v>1028.51</v>
      </c>
      <c r="F23" s="20">
        <f t="shared" si="5"/>
        <v>1234.21</v>
      </c>
      <c r="G23" s="21">
        <f t="shared" si="6"/>
        <v>1638.27</v>
      </c>
      <c r="H23" s="21">
        <f t="shared" si="7"/>
        <v>1888.05</v>
      </c>
    </row>
    <row r="24" spans="1:8" ht="32.4" customHeight="1" x14ac:dyDescent="0.3">
      <c r="A24" s="4">
        <v>4</v>
      </c>
      <c r="B24" s="17" t="s">
        <v>28</v>
      </c>
      <c r="C24" s="18">
        <v>943.02</v>
      </c>
      <c r="D24" s="20">
        <v>640.5</v>
      </c>
      <c r="E24" s="20">
        <f t="shared" si="4"/>
        <v>896.7</v>
      </c>
      <c r="F24" s="20">
        <f t="shared" si="5"/>
        <v>1076.04</v>
      </c>
      <c r="G24" s="21">
        <f>ROUND(D24*2.23,2)</f>
        <v>1428.32</v>
      </c>
      <c r="H24" s="21">
        <f>ROUND(D24*2.57,2)</f>
        <v>1646.09</v>
      </c>
    </row>
    <row r="27" spans="1:8" ht="19.5" customHeight="1" x14ac:dyDescent="0.3"/>
  </sheetData>
  <mergeCells count="9">
    <mergeCell ref="F2:H2"/>
    <mergeCell ref="F3:H3"/>
    <mergeCell ref="B4:H4"/>
    <mergeCell ref="D5:E5"/>
    <mergeCell ref="A6:A7"/>
    <mergeCell ref="B6:B7"/>
    <mergeCell ref="C6:C7"/>
    <mergeCell ref="D6:D7"/>
    <mergeCell ref="E6:H6"/>
  </mergeCells>
  <pageMargins left="0.47244094488188981" right="0.19685039370078741" top="0.39370078740157483" bottom="0.19685039370078741" header="0.11811023622047245" footer="0.11811023622047245"/>
  <pageSetup paperSize="9" scale="75" firstPageNumber="5" fitToHeight="2" orientation="portrait" r:id="rId1"/>
  <headerFooter differentOddEven="1">
    <evenHeader>&amp;C3</evenHeader>
    <firstHeader>&amp;C2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ср. нормативы изм</vt:lpstr>
      <vt:lpstr>'ср. нормативы изм'!Заголовки_для_печати</vt:lpstr>
      <vt:lpstr>'ср. нормативы изм'!Область_печати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Максименко Ирина Николаевна</cp:lastModifiedBy>
  <cp:lastPrinted>2020-04-14T06:18:01Z</cp:lastPrinted>
  <dcterms:created xsi:type="dcterms:W3CDTF">2014-12-25T05:40:01Z</dcterms:created>
  <dcterms:modified xsi:type="dcterms:W3CDTF">2020-04-17T02:24:01Z</dcterms:modified>
</cp:coreProperties>
</file>